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24519"/>
</workbook>
</file>

<file path=xl/calcChain.xml><?xml version="1.0" encoding="utf-8"?>
<calcChain xmlns="http://schemas.openxmlformats.org/spreadsheetml/2006/main">
  <c r="H119" i="1"/>
  <c r="F128"/>
  <c r="G128"/>
  <c r="H128"/>
  <c r="E128"/>
  <c r="H100"/>
  <c r="H101"/>
  <c r="H102"/>
  <c r="H103"/>
  <c r="H104"/>
  <c r="H105"/>
  <c r="H106"/>
  <c r="H107"/>
  <c r="H109"/>
  <c r="H110"/>
  <c r="H111"/>
  <c r="H112"/>
  <c r="H113"/>
  <c r="H114"/>
  <c r="H115"/>
  <c r="H117"/>
  <c r="H118"/>
  <c r="H120"/>
  <c r="H122"/>
  <c r="H123"/>
  <c r="H124"/>
  <c r="H126"/>
  <c r="H127"/>
  <c r="E100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<sst xmlns="http://schemas.openxmlformats.org/spreadsheetml/2006/main" count="220" uniqueCount="219">
  <si>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</si>
  <si>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</si>
  <si>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</si>
  <si>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</si>
  <si>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</si>
  <si>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</si>
  <si>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</si>
  <si>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</si>
  <si>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</si>
  <si>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</si>
  <si>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</si>
  <si>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</si>
  <si>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</si>
  <si>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</si>
  <si>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</si>
  <si>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</si>
  <si>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</si>
  <si>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</si>
  <si>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</si>
  <si>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</si>
  <si>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</si>
  <si>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</si>
  <si>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</si>
  <si>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</si>
  <si>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</si>
  <si>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</si>
  <si>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</si>
  <si>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</si>
  <si>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</si>
  <si>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</si>
  <si>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</si>
  <si>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</si>
  <si>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</si>
  <si>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</si>
  <si>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</si>
  <si>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</si>
  <si>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</si>
  <si>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</si>
  <si>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</si>
  <si>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</si>
  <si>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</si>
  <si>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</si>
  <si>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</si>
  <si>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</si>
  <si>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</si>
  <si>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</si>
  <si>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</si>
  <si>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</si>
  <si>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</si>
  <si>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</si>
  <si>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</si>
  <si>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</si>
  <si>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</si>
  <si>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</si>
  <si>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</si>
  <si>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</si>
  <si>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</si>
  <si>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</si>
  <si>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</si>
  <si>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</si>
  <si>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</si>
  <si>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</si>
  <si>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</si>
  <si>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</si>
  <si>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</si>
  <si>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</si>
  <si>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</si>
  <si>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</si>
  <si>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</si>
  <si>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</si>
  <si>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</si>
  <si>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</si>
  <si>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</si>
  <si>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</si>
  <si>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</si>
  <si>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</si>
  <si>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</si>
  <si>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</si>
  <si>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</si>
  <si>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</si>
  <si>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</si>
  <si>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</si>
  <si>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</si>
  <si>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</si>
  <si>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</si>
  <si>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</si>
  <si>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</si>
  <si>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</si>
  <si>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</si>
  <si>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</si>
  <si>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</si>
  <si>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</si>
  <si>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</si>
  <si>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</si>
  <si>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</si>
  <si>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</si>
  <si>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</si>
  <si>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</si>
  <si>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</si>
  <si>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</si>
  <si>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</si>
  <si>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</si>
  <si>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</si>
  <si>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</si>
  <si>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</si>
  <si>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</si>
  <si>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</si>
  <si>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</si>
  <si>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</si>
  <si>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</si>
  <si>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</si>
  <si>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</si>
  <si>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</si>
  <si>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</si>
  <si>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</si>
  <si>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</si>
  <si>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</si>
  <si>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</si>
  <si>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</si>
  <si>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</si>
  <si>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</si>
  <si>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</si>
  <si>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</si>
  <si>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</si>
  <si>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</si>
  <si>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</si>
  <si>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</si>
  <si>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</si>
  <si>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</si>
  <si>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</si>
  <si>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</si>
  <si>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</si>
  <si>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</si>
  <si>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</si>
  <si>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</si>
  <si>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</si>
  <si>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</si>
  <si>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</si>
  <si>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</si>
  <si>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</si>
  <si>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</si>
  <si>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</si>
  <si>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</si>
  <si>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</si>
  <si>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</si>
  <si>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</si>
  <si>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</si>
  <si>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</si>
  <si>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</si>
  <si>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</si>
  <si>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</si>
  <si>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</si>
  <si>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</si>
  <si>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</si>
  <si>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</si>
  <si>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</si>
  <si>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</si>
  <si>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</si>
  <si>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</si>
  <si>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</si>
  <si>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</si>
  <si>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</si>
  <si>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</si>
  <si>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</si>
  <si>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</si>
  <si>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</si>
  <si>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</si>
  <si>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</si>
  <si>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</si>
  <si>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</si>
  <si>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</si>
  <si>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</si>
  <si>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</si>
  <si>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</si>
  <si>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</si>
  <si>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</si>
  <si>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</si>
  <si>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</si>
  <si>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</si>
  <si>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</si>
  <si>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</si>
  <si>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</si>
  <si>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</si>
  <si>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</si>
  <si>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</si>
  <si>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</si>
  <si>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</si>
  <si>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</si>
  <si>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</si>
  <si>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</si>
  <si>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</si>
  <si>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</si>
  <si>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</si>
  <si>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</si>
  <si>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</si>
  <si>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</si>
  <si>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</si>
  <si>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</si>
  <si>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</si>
  <si>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</si>
  <si>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</si>
  <si>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</si>
  <si>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</si>
  <si>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</si>
  <si>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</si>
  <si>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</si>
  <si>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</si>
  <si>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</si>
  <si>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</si>
  <si>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</si>
  <si>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</si>
  <si>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</si>
  <si>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</si>
  <si>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</si>
  <si>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</si>
  <si>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</si>
  <si>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(النقد + موجودات مالية  بالقيمة العادلة من خلال قائمة الدخل/اجمالي الودائع(مره</t>
  </si>
  <si>
    <t>BANK OF JORDAN</t>
  </si>
  <si>
    <t>بنك الاردن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</si>
</sst>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92"/>
  <sheetViews>
    <sheetView tabSelected="1" workbookViewId="0">
      <selection activeCell="D2" sqref="D2"/>
    </sheetView>
  </sheetViews>
  <sheetFormatPr defaultRowHeight="15"/>
  <cols>
    <col min="4" max="4" width="62" style="1" customWidth="1"/>
    <col min="5" max="6" width="16.140625" style="2" bestFit="1" customWidth="1"/>
    <col min="7" max="8" width="16.140625" style="2" customWidth="1"/>
    <col min="9" max="9" width="58" style="3" customWidth="1"/>
    <col min="10" max="49" width="9.140625" style="4"/>
  </cols>
  <sheetData>
    <row r="2" spans="4:49" ht="15.75">
      <c r="D2" s="5" t="s">
        <v>217</v>
      </c>
      <c r="E2" s="5"/>
      <c r="F2" s="59">
        <v>111022</v>
      </c>
      <c r="G2" s="59"/>
      <c r="H2" s="59"/>
      <c r="I2" s="6" t="s">
        <v>218</v>
      </c>
    </row>
    <row r="4" spans="4:49" s="7" customFormat="1" ht="24.95" customHeight="1">
      <c r="D4" s="51" t="s">
        <v>208</v>
      </c>
      <c r="E4" s="52">
        <v>2014</v>
      </c>
      <c r="F4" s="52">
        <v>2013</v>
      </c>
      <c r="G4" s="52">
        <v>2012</v>
      </c>
      <c r="H4" s="52">
        <v>2011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>
      <c r="D6" s="12" t="s">
        <v>3</v>
      </c>
      <c r="E6" s="13">
        <v>2.65</v>
      </c>
      <c r="F6" s="13">
        <v>2.5</v>
      </c>
      <c r="G6" s="13">
        <v>2.2999999999999998</v>
      </c>
      <c r="H6" s="13">
        <v>2.0499999999999998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>
      <c r="D7" s="12" t="s">
        <v>5</v>
      </c>
      <c r="E7" s="15">
        <v>21126813.039999999</v>
      </c>
      <c r="F7" s="15">
        <v>9552968.2400000002</v>
      </c>
      <c r="G7" s="15">
        <v>26045124.809999999</v>
      </c>
      <c r="H7" s="15">
        <v>27099438.300000001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>
      <c r="D8" s="12" t="s">
        <v>7</v>
      </c>
      <c r="E8" s="15">
        <v>8196048</v>
      </c>
      <c r="F8" s="15">
        <v>4083940</v>
      </c>
      <c r="G8" s="15">
        <v>12338353</v>
      </c>
      <c r="H8" s="15">
        <v>10589515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>
      <c r="D9" s="12" t="s">
        <v>9</v>
      </c>
      <c r="E9" s="15">
        <v>4459</v>
      </c>
      <c r="F9" s="15">
        <v>3364</v>
      </c>
      <c r="G9" s="15">
        <v>6058</v>
      </c>
      <c r="H9" s="15">
        <v>7511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>
      <c r="D10" s="12" t="s">
        <v>11</v>
      </c>
      <c r="E10" s="15">
        <v>155100000</v>
      </c>
      <c r="F10" s="15">
        <v>155100000</v>
      </c>
      <c r="G10" s="15">
        <v>155100000</v>
      </c>
      <c r="H10" s="15">
        <v>155100000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>
      <c r="D11" s="12" t="s">
        <v>13</v>
      </c>
      <c r="E11" s="15">
        <v>411015000</v>
      </c>
      <c r="F11" s="15">
        <v>387750000</v>
      </c>
      <c r="G11" s="15">
        <v>356730000</v>
      </c>
      <c r="H11" s="15">
        <v>317955000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>
      <c r="D12" s="16" t="s">
        <v>15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 ht="15.75">
      <c r="D13" s="19"/>
      <c r="E13" s="20"/>
      <c r="F13" s="20"/>
      <c r="G13" s="20"/>
      <c r="H13" s="20"/>
      <c r="I13" s="21"/>
    </row>
    <row r="14" spans="4:49" ht="15.75">
      <c r="E14" s="20"/>
      <c r="F14" s="20"/>
      <c r="G14" s="20"/>
      <c r="H14" s="20"/>
      <c r="I14" s="22"/>
    </row>
    <row r="15" spans="4:49" s="7" customFormat="1" ht="24.95" customHeight="1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>
      <c r="D16" s="9" t="s">
        <v>19</v>
      </c>
      <c r="E16" s="24">
        <v>258250810</v>
      </c>
      <c r="F16" s="24">
        <v>222203686</v>
      </c>
      <c r="G16" s="24">
        <v>247117221</v>
      </c>
      <c r="H16" s="24">
        <v>187834046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>
      <c r="D17" s="26" t="s">
        <v>21</v>
      </c>
      <c r="E17" s="27">
        <v>205319866</v>
      </c>
      <c r="F17" s="27">
        <v>174239024</v>
      </c>
      <c r="G17" s="27">
        <v>248205341</v>
      </c>
      <c r="H17" s="27">
        <v>294292533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>
      <c r="D18" s="12" t="s">
        <v>23</v>
      </c>
      <c r="E18" s="27">
        <v>0</v>
      </c>
      <c r="F18" s="27">
        <v>8508000</v>
      </c>
      <c r="G18" s="27">
        <v>8862500</v>
      </c>
      <c r="H18" s="27">
        <v>0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>
      <c r="D19" s="12" t="s">
        <v>213</v>
      </c>
      <c r="E19" s="27">
        <v>4855899</v>
      </c>
      <c r="F19" s="27">
        <v>755072</v>
      </c>
      <c r="G19" s="27">
        <v>789767</v>
      </c>
      <c r="H19" s="27">
        <v>800290</v>
      </c>
      <c r="I19" s="28" t="s">
        <v>210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>
      <c r="D20" s="12" t="s">
        <v>214</v>
      </c>
      <c r="E20" s="27">
        <v>47428226</v>
      </c>
      <c r="F20" s="27">
        <v>65988144</v>
      </c>
      <c r="G20" s="27">
        <v>43688161</v>
      </c>
      <c r="H20" s="27">
        <v>35937138</v>
      </c>
      <c r="I20" s="28" t="s">
        <v>211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>
      <c r="D21" s="12" t="s">
        <v>215</v>
      </c>
      <c r="E21" s="27">
        <v>451957464</v>
      </c>
      <c r="F21" s="27">
        <v>440199205</v>
      </c>
      <c r="G21" s="27">
        <v>415833645</v>
      </c>
      <c r="H21" s="27">
        <v>378726204</v>
      </c>
      <c r="I21" s="28" t="s">
        <v>212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>
      <c r="D22" s="12" t="s">
        <v>25</v>
      </c>
      <c r="E22" s="27">
        <v>1</v>
      </c>
      <c r="F22" s="27">
        <v>2724672</v>
      </c>
      <c r="G22" s="27">
        <v>2732903</v>
      </c>
      <c r="H22" s="27">
        <v>2747017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>
      <c r="D23" s="12" t="s">
        <v>27</v>
      </c>
      <c r="E23" s="27">
        <v>1100617301</v>
      </c>
      <c r="F23" s="27">
        <v>1040347184</v>
      </c>
      <c r="G23" s="27">
        <v>930627322</v>
      </c>
      <c r="H23" s="27">
        <v>1046500369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>
      <c r="D24" s="12" t="s">
        <v>29</v>
      </c>
      <c r="E24" s="27">
        <v>85114033</v>
      </c>
      <c r="F24" s="27">
        <v>92837291</v>
      </c>
      <c r="G24" s="27">
        <v>84700678</v>
      </c>
      <c r="H24" s="27">
        <v>67128120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>
      <c r="D25" s="12" t="s">
        <v>31</v>
      </c>
      <c r="E25" s="27">
        <v>11124307</v>
      </c>
      <c r="F25" s="27">
        <v>13502398</v>
      </c>
      <c r="G25" s="27">
        <v>12764723</v>
      </c>
      <c r="H25" s="27">
        <v>12038655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>
      <c r="D26" s="12" t="s">
        <v>33</v>
      </c>
      <c r="E26" s="27">
        <v>27268112</v>
      </c>
      <c r="F26" s="27">
        <v>27155770</v>
      </c>
      <c r="G26" s="27">
        <v>37770885</v>
      </c>
      <c r="H26" s="27">
        <v>42916974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>
      <c r="D27" s="12" t="s">
        <v>175</v>
      </c>
      <c r="E27" s="27">
        <v>19984865</v>
      </c>
      <c r="F27" s="27">
        <v>16613171</v>
      </c>
      <c r="G27" s="27">
        <v>14151149</v>
      </c>
      <c r="H27" s="27">
        <v>7402232</v>
      </c>
      <c r="I27" s="28" t="s">
        <v>158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>
      <c r="D28" s="12" t="s">
        <v>35</v>
      </c>
      <c r="E28" s="27">
        <v>74504822</v>
      </c>
      <c r="F28" s="27">
        <v>78203070</v>
      </c>
      <c r="G28" s="27">
        <v>66849031</v>
      </c>
      <c r="H28" s="27">
        <v>55701240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>
      <c r="D29" s="16" t="s">
        <v>37</v>
      </c>
      <c r="E29" s="29">
        <v>2190187366</v>
      </c>
      <c r="F29" s="29">
        <v>2076936998</v>
      </c>
      <c r="G29" s="29">
        <v>2016627925</v>
      </c>
      <c r="H29" s="29">
        <v>2052858043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 ht="15.75">
      <c r="D30" s="19"/>
      <c r="E30" s="31"/>
      <c r="F30" s="31"/>
      <c r="G30" s="31"/>
      <c r="H30" s="31"/>
      <c r="I30" s="22"/>
    </row>
    <row r="31" spans="4:49" ht="15.75">
      <c r="E31" s="31"/>
      <c r="F31" s="31"/>
      <c r="G31" s="31"/>
      <c r="H31" s="31"/>
    </row>
    <row r="32" spans="4:49" s="7" customFormat="1" ht="24.95" customHeight="1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>
      <c r="D34" s="9" t="s">
        <v>43</v>
      </c>
      <c r="E34" s="24">
        <v>1628473303</v>
      </c>
      <c r="F34" s="24">
        <v>1544205723</v>
      </c>
      <c r="G34" s="24">
        <v>1552599693</v>
      </c>
      <c r="H34" s="24">
        <v>1497999648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>
      <c r="D35" s="26" t="s">
        <v>45</v>
      </c>
      <c r="E35" s="32">
        <v>74426183</v>
      </c>
      <c r="F35" s="32">
        <v>69916512</v>
      </c>
      <c r="G35" s="32">
        <v>35036790</v>
      </c>
      <c r="H35" s="32">
        <v>133418617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>
      <c r="D36" s="12" t="s">
        <v>47</v>
      </c>
      <c r="E36" s="27">
        <v>102111486</v>
      </c>
      <c r="F36" s="27">
        <v>92141505</v>
      </c>
      <c r="G36" s="27">
        <v>84671584</v>
      </c>
      <c r="H36" s="27">
        <v>102026407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>
      <c r="D37" s="12" t="s">
        <v>177</v>
      </c>
      <c r="E37" s="27">
        <v>500956</v>
      </c>
      <c r="F37" s="27">
        <v>0</v>
      </c>
      <c r="G37" s="27">
        <v>0</v>
      </c>
      <c r="H37" s="27">
        <v>0</v>
      </c>
      <c r="I37" s="28" t="s">
        <v>159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>
      <c r="D38" s="12" t="s">
        <v>176</v>
      </c>
      <c r="E38" s="27">
        <v>0</v>
      </c>
      <c r="F38" s="27">
        <v>0</v>
      </c>
      <c r="G38" s="27">
        <v>5882960</v>
      </c>
      <c r="H38" s="27">
        <v>3604494</v>
      </c>
      <c r="I38" s="28" t="s">
        <v>160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>
      <c r="D39" s="12" t="s">
        <v>49</v>
      </c>
      <c r="E39" s="27">
        <v>44813386</v>
      </c>
      <c r="F39" s="27">
        <v>49181672</v>
      </c>
      <c r="G39" s="27">
        <v>47660115</v>
      </c>
      <c r="H39" s="27">
        <v>38500771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>
      <c r="D40" s="16" t="s">
        <v>51</v>
      </c>
      <c r="E40" s="29">
        <v>1850325314</v>
      </c>
      <c r="F40" s="29">
        <v>1755445412</v>
      </c>
      <c r="G40" s="29">
        <v>1725851142</v>
      </c>
      <c r="H40" s="29">
        <v>1775549937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 ht="15.75">
      <c r="D41" s="19"/>
      <c r="E41" s="31"/>
      <c r="F41" s="31"/>
      <c r="G41" s="31"/>
      <c r="H41" s="31"/>
      <c r="I41" s="22"/>
    </row>
    <row r="42" spans="4:49" ht="15.75">
      <c r="D42" s="19"/>
      <c r="E42" s="31"/>
      <c r="F42" s="31"/>
      <c r="G42" s="31"/>
      <c r="H42" s="31"/>
      <c r="I42" s="22"/>
    </row>
    <row r="43" spans="4:49" s="7" customFormat="1" ht="24.95" customHeight="1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>
      <c r="D44" s="9" t="s">
        <v>55</v>
      </c>
      <c r="E44" s="24">
        <v>155100000</v>
      </c>
      <c r="F44" s="24">
        <v>155100000</v>
      </c>
      <c r="G44" s="24">
        <v>155100000</v>
      </c>
      <c r="H44" s="24">
        <v>155100000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>
      <c r="D45" s="12" t="s">
        <v>57</v>
      </c>
      <c r="E45" s="27">
        <v>155100000</v>
      </c>
      <c r="F45" s="27">
        <v>155100000</v>
      </c>
      <c r="G45" s="27">
        <v>155100000</v>
      </c>
      <c r="H45" s="27">
        <v>155100000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>
      <c r="D46" s="12" t="s">
        <v>59</v>
      </c>
      <c r="E46" s="27">
        <v>155100000</v>
      </c>
      <c r="F46" s="27">
        <v>155100000</v>
      </c>
      <c r="G46" s="27">
        <v>155100000</v>
      </c>
      <c r="H46" s="27">
        <v>155100000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>
      <c r="D47" s="12" t="s">
        <v>61</v>
      </c>
      <c r="E47" s="27">
        <v>61177439</v>
      </c>
      <c r="F47" s="27">
        <v>54601184</v>
      </c>
      <c r="G47" s="27">
        <v>48583716</v>
      </c>
      <c r="H47" s="27">
        <v>43295048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>
      <c r="D48" s="12" t="s">
        <v>63</v>
      </c>
      <c r="E48" s="27">
        <v>13714543</v>
      </c>
      <c r="F48" s="27">
        <v>13715928</v>
      </c>
      <c r="G48" s="27">
        <v>13735305</v>
      </c>
      <c r="H48" s="27">
        <v>8928707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>
      <c r="D49" s="12" t="s">
        <v>65</v>
      </c>
      <c r="E49" s="27">
        <v>16050589</v>
      </c>
      <c r="F49" s="27">
        <v>14226999</v>
      </c>
      <c r="G49" s="27">
        <v>12865111</v>
      </c>
      <c r="H49" s="27">
        <v>11988851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>
      <c r="D50" s="12" t="s">
        <v>67</v>
      </c>
      <c r="E50" s="27">
        <v>0</v>
      </c>
      <c r="F50" s="27">
        <v>0</v>
      </c>
      <c r="G50" s="27">
        <v>0</v>
      </c>
      <c r="H50" s="27">
        <v>0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>
      <c r="D53" s="12" t="s">
        <v>206</v>
      </c>
      <c r="E53" s="27">
        <v>31020000</v>
      </c>
      <c r="F53" s="27">
        <v>23265000</v>
      </c>
      <c r="G53" s="27">
        <v>23265000</v>
      </c>
      <c r="H53" s="27">
        <v>23265000</v>
      </c>
      <c r="I53" s="28" t="s">
        <v>73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>
      <c r="D54" s="12" t="s">
        <v>207</v>
      </c>
      <c r="E54" s="27">
        <v>0</v>
      </c>
      <c r="F54" s="27">
        <v>0</v>
      </c>
      <c r="G54" s="27">
        <v>0</v>
      </c>
      <c r="H54" s="27">
        <v>0</v>
      </c>
      <c r="I54" s="28" t="s">
        <v>74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>
      <c r="D55" s="12" t="s">
        <v>75</v>
      </c>
      <c r="E55" s="27">
        <v>-10326397</v>
      </c>
      <c r="F55" s="27">
        <v>-11643042</v>
      </c>
      <c r="G55" s="27">
        <v>-4524549</v>
      </c>
      <c r="H55" s="27">
        <v>-3657895</v>
      </c>
      <c r="I55" s="28" t="s">
        <v>76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>
      <c r="D56" s="12" t="s">
        <v>77</v>
      </c>
      <c r="E56" s="27">
        <v>17959472</v>
      </c>
      <c r="F56" s="27">
        <v>33450490</v>
      </c>
      <c r="G56" s="27">
        <v>6880281</v>
      </c>
      <c r="H56" s="27">
        <v>1649820</v>
      </c>
      <c r="I56" s="28" t="s">
        <v>78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>
      <c r="D57" s="12" t="s">
        <v>79</v>
      </c>
      <c r="E57" s="27">
        <v>51050084</v>
      </c>
      <c r="F57" s="27">
        <v>34269189</v>
      </c>
      <c r="G57" s="27">
        <v>20604842</v>
      </c>
      <c r="H57" s="27">
        <v>18624198</v>
      </c>
      <c r="I57" s="28" t="s">
        <v>80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>
      <c r="D58" s="12" t="s">
        <v>81</v>
      </c>
      <c r="E58" s="27">
        <v>335745730</v>
      </c>
      <c r="F58" s="27">
        <v>316985748</v>
      </c>
      <c r="G58" s="27">
        <v>276509706</v>
      </c>
      <c r="H58" s="27">
        <v>259193729</v>
      </c>
      <c r="I58" s="28" t="s">
        <v>82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>
      <c r="D59" s="47" t="s">
        <v>96</v>
      </c>
      <c r="E59" s="48">
        <v>4116322</v>
      </c>
      <c r="F59" s="48">
        <v>4505838</v>
      </c>
      <c r="G59" s="48">
        <v>14267077</v>
      </c>
      <c r="H59" s="48">
        <v>18114377</v>
      </c>
      <c r="I59" s="49" t="s">
        <v>161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>
      <c r="D60" s="16" t="s">
        <v>83</v>
      </c>
      <c r="E60" s="29">
        <v>2190187366</v>
      </c>
      <c r="F60" s="29">
        <v>2076936998</v>
      </c>
      <c r="G60" s="29">
        <v>2016627925</v>
      </c>
      <c r="H60" s="29">
        <v>2052858043</v>
      </c>
      <c r="I60" s="30" t="s">
        <v>84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 ht="15.75">
      <c r="D61" s="19"/>
      <c r="E61" s="31"/>
      <c r="F61" s="31"/>
      <c r="G61" s="31"/>
      <c r="H61" s="31"/>
      <c r="I61" s="22"/>
    </row>
    <row r="62" spans="4:49" ht="15.75">
      <c r="D62" s="19"/>
      <c r="E62" s="31"/>
      <c r="F62" s="31"/>
      <c r="G62" s="31"/>
      <c r="H62" s="31"/>
      <c r="I62" s="22"/>
    </row>
    <row r="63" spans="4:49" s="7" customFormat="1" ht="24.95" customHeight="1">
      <c r="D63" s="51" t="s">
        <v>209</v>
      </c>
      <c r="E63" s="57"/>
      <c r="F63" s="57"/>
      <c r="G63" s="57"/>
      <c r="H63" s="57"/>
      <c r="I63" s="53" t="s">
        <v>85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>
      <c r="D64" s="9" t="s">
        <v>86</v>
      </c>
      <c r="E64" s="24">
        <v>122842904</v>
      </c>
      <c r="F64" s="24">
        <v>118050839</v>
      </c>
      <c r="G64" s="24">
        <v>120476452</v>
      </c>
      <c r="H64" s="24">
        <v>111176081</v>
      </c>
      <c r="I64" s="25" t="s">
        <v>87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>
      <c r="D65" s="12" t="s">
        <v>88</v>
      </c>
      <c r="E65" s="27">
        <v>30139957</v>
      </c>
      <c r="F65" s="27">
        <v>32025346</v>
      </c>
      <c r="G65" s="27">
        <v>33168822</v>
      </c>
      <c r="H65" s="27">
        <v>30318522</v>
      </c>
      <c r="I65" s="28" t="s">
        <v>89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>
      <c r="D66" s="12" t="s">
        <v>90</v>
      </c>
      <c r="E66" s="27">
        <v>92702947</v>
      </c>
      <c r="F66" s="27">
        <v>86025493</v>
      </c>
      <c r="G66" s="27">
        <v>87307630</v>
      </c>
      <c r="H66" s="27">
        <v>80857559</v>
      </c>
      <c r="I66" s="28" t="s">
        <v>91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>
      <c r="D67" s="12" t="s">
        <v>92</v>
      </c>
      <c r="E67" s="27">
        <v>18282731</v>
      </c>
      <c r="F67" s="27">
        <v>16549784</v>
      </c>
      <c r="G67" s="27">
        <v>17319145</v>
      </c>
      <c r="H67" s="27">
        <v>16297450</v>
      </c>
      <c r="I67" s="28" t="s">
        <v>93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>
      <c r="D68" s="12" t="s">
        <v>178</v>
      </c>
      <c r="E68" s="27">
        <v>110985678</v>
      </c>
      <c r="F68" s="27">
        <v>102575277</v>
      </c>
      <c r="G68" s="27">
        <v>104626775</v>
      </c>
      <c r="H68" s="27">
        <v>97155009</v>
      </c>
      <c r="I68" s="28" t="s">
        <v>172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>
      <c r="D69" s="12" t="s">
        <v>94</v>
      </c>
      <c r="E69" s="27">
        <v>4203723</v>
      </c>
      <c r="F69" s="27">
        <v>3127958</v>
      </c>
      <c r="G69" s="27">
        <v>3109922</v>
      </c>
      <c r="H69" s="27">
        <v>5785939</v>
      </c>
      <c r="I69" s="28" t="s">
        <v>95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>
      <c r="D70" s="12" t="s">
        <v>179</v>
      </c>
      <c r="E70" s="27">
        <v>2826654</v>
      </c>
      <c r="F70" s="27">
        <v>1822361</v>
      </c>
      <c r="G70" s="27">
        <v>3202712</v>
      </c>
      <c r="H70" s="27">
        <v>6253004</v>
      </c>
      <c r="I70" s="28" t="s">
        <v>162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>
      <c r="D71" s="12" t="s">
        <v>180</v>
      </c>
      <c r="E71" s="27">
        <v>6633920</v>
      </c>
      <c r="F71" s="27">
        <v>6971507</v>
      </c>
      <c r="G71" s="27">
        <v>6331020</v>
      </c>
      <c r="H71" s="27">
        <v>3361396</v>
      </c>
      <c r="I71" s="28" t="s">
        <v>163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>
      <c r="D72" s="12" t="s">
        <v>181</v>
      </c>
      <c r="E72" s="27">
        <v>124649975</v>
      </c>
      <c r="F72" s="27">
        <v>114497103</v>
      </c>
      <c r="G72" s="27">
        <v>117270429</v>
      </c>
      <c r="H72" s="27">
        <v>112555348</v>
      </c>
      <c r="I72" s="28" t="s">
        <v>164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>
      <c r="D73" s="12" t="s">
        <v>182</v>
      </c>
      <c r="E73" s="27">
        <v>28695069</v>
      </c>
      <c r="F73" s="27">
        <v>26213876</v>
      </c>
      <c r="G73" s="27">
        <v>27266464</v>
      </c>
      <c r="H73" s="27">
        <v>24606370</v>
      </c>
      <c r="I73" s="28" t="s">
        <v>165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>
      <c r="D74" s="12" t="s">
        <v>183</v>
      </c>
      <c r="E74" s="27">
        <v>5131143</v>
      </c>
      <c r="F74" s="27">
        <v>5349386</v>
      </c>
      <c r="G74" s="27">
        <v>6217556</v>
      </c>
      <c r="H74" s="27">
        <v>5859017</v>
      </c>
      <c r="I74" s="28" t="s">
        <v>167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>
      <c r="D75" s="12" t="s">
        <v>184</v>
      </c>
      <c r="E75" s="27">
        <v>19193982</v>
      </c>
      <c r="F75" s="27">
        <v>18054178</v>
      </c>
      <c r="G75" s="27">
        <v>17527504</v>
      </c>
      <c r="H75" s="27">
        <v>16510995</v>
      </c>
      <c r="I75" s="28" t="s">
        <v>174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>
      <c r="D76" s="12" t="s">
        <v>185</v>
      </c>
      <c r="E76" s="27">
        <v>9396842</v>
      </c>
      <c r="F76" s="61">
        <v>13746116</v>
      </c>
      <c r="G76" s="61">
        <v>18162709</v>
      </c>
      <c r="H76" s="61">
        <v>14422057</v>
      </c>
      <c r="I76" s="28" t="s">
        <v>166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>
      <c r="D77" s="12" t="s">
        <v>186</v>
      </c>
      <c r="E77" s="27">
        <v>2178042</v>
      </c>
      <c r="F77" s="27">
        <v>874458</v>
      </c>
      <c r="G77" s="27">
        <v>1818982</v>
      </c>
      <c r="H77" s="27">
        <v>1427946</v>
      </c>
      <c r="I77" s="28" t="s">
        <v>173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>
      <c r="D78" s="12" t="s">
        <v>187</v>
      </c>
      <c r="E78" s="27">
        <v>0</v>
      </c>
      <c r="F78" s="27">
        <v>0</v>
      </c>
      <c r="G78" s="27">
        <v>0</v>
      </c>
      <c r="H78" s="27">
        <v>0</v>
      </c>
      <c r="I78" s="28" t="s">
        <v>168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>
      <c r="D79" s="12" t="s">
        <v>188</v>
      </c>
      <c r="E79" s="27">
        <v>64595078</v>
      </c>
      <c r="F79" s="27">
        <v>64238014</v>
      </c>
      <c r="G79" s="27">
        <v>70993215</v>
      </c>
      <c r="H79" s="27">
        <v>62826385</v>
      </c>
      <c r="I79" s="28" t="s">
        <v>169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>
      <c r="D80" s="12" t="s">
        <v>189</v>
      </c>
      <c r="E80" s="27">
        <v>60054897</v>
      </c>
      <c r="F80" s="27">
        <v>50259089</v>
      </c>
      <c r="G80" s="27">
        <v>46277214</v>
      </c>
      <c r="H80" s="27">
        <v>49728963</v>
      </c>
      <c r="I80" s="28" t="s">
        <v>170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>
      <c r="D81" s="12" t="s">
        <v>98</v>
      </c>
      <c r="E81" s="27">
        <v>15175308</v>
      </c>
      <c r="F81" s="27">
        <v>13810911</v>
      </c>
      <c r="G81" s="27">
        <v>13032648</v>
      </c>
      <c r="H81" s="27">
        <v>13103262</v>
      </c>
      <c r="I81" s="28" t="s">
        <v>99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>
      <c r="D82" s="12" t="s">
        <v>190</v>
      </c>
      <c r="E82" s="27">
        <v>0</v>
      </c>
      <c r="F82" s="27">
        <v>0</v>
      </c>
      <c r="G82" s="27">
        <v>0</v>
      </c>
      <c r="H82" s="27">
        <v>0</v>
      </c>
      <c r="I82" s="28" t="s">
        <v>100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>
      <c r="D83" s="12" t="s">
        <v>191</v>
      </c>
      <c r="E83" s="27">
        <v>0</v>
      </c>
      <c r="F83" s="27">
        <v>0</v>
      </c>
      <c r="G83" s="27">
        <v>0</v>
      </c>
      <c r="H83" s="27">
        <v>0</v>
      </c>
      <c r="I83" s="28" t="s">
        <v>101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>
      <c r="D84" s="12" t="s">
        <v>192</v>
      </c>
      <c r="E84" s="27">
        <v>55000</v>
      </c>
      <c r="F84" s="27">
        <v>55000</v>
      </c>
      <c r="G84" s="27">
        <v>55000</v>
      </c>
      <c r="H84" s="27">
        <v>55000</v>
      </c>
      <c r="I84" s="28" t="s">
        <v>171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>
      <c r="D85" s="12" t="s">
        <v>205</v>
      </c>
      <c r="E85" s="27">
        <v>44824589</v>
      </c>
      <c r="F85" s="27">
        <v>36393178</v>
      </c>
      <c r="G85" s="27">
        <v>33189566</v>
      </c>
      <c r="H85" s="27">
        <v>36570701</v>
      </c>
      <c r="I85" s="28" t="s">
        <v>197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>
      <c r="D86" s="12" t="s">
        <v>96</v>
      </c>
      <c r="E86" s="27">
        <v>-2302814</v>
      </c>
      <c r="F86" s="27">
        <v>-4346036</v>
      </c>
      <c r="G86" s="27">
        <v>-3099899</v>
      </c>
      <c r="H86" s="27">
        <v>527632</v>
      </c>
      <c r="I86" s="28" t="s">
        <v>97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>
      <c r="D87" s="16" t="s">
        <v>204</v>
      </c>
      <c r="E87" s="29">
        <v>47127403</v>
      </c>
      <c r="F87" s="29">
        <v>40739214</v>
      </c>
      <c r="G87" s="29">
        <v>36289465</v>
      </c>
      <c r="H87" s="29">
        <v>36043069</v>
      </c>
      <c r="I87" s="30" t="s">
        <v>198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 ht="15.75">
      <c r="D88" s="19"/>
      <c r="E88" s="31"/>
      <c r="F88" s="31"/>
      <c r="G88" s="31"/>
      <c r="H88" s="31"/>
      <c r="I88" s="22"/>
    </row>
    <row r="89" spans="4:49" ht="15.75">
      <c r="D89" s="19"/>
      <c r="E89" s="31"/>
      <c r="F89" s="31"/>
      <c r="G89" s="31"/>
      <c r="H89" s="31"/>
      <c r="I89" s="22"/>
    </row>
    <row r="90" spans="4:49" s="7" customFormat="1" ht="24.95" customHeight="1">
      <c r="D90" s="51" t="s">
        <v>102</v>
      </c>
      <c r="E90" s="58"/>
      <c r="F90" s="58"/>
      <c r="G90" s="58"/>
      <c r="H90" s="58"/>
      <c r="I90" s="53" t="s">
        <v>103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>
      <c r="D91" s="9" t="s">
        <v>104</v>
      </c>
      <c r="E91" s="60">
        <v>314724322</v>
      </c>
      <c r="F91" s="60">
        <v>446975276</v>
      </c>
      <c r="G91" s="60">
        <v>335253080</v>
      </c>
      <c r="H91" s="60">
        <v>468464159</v>
      </c>
      <c r="I91" s="25" t="s">
        <v>105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>
      <c r="D92" s="12" t="s">
        <v>106</v>
      </c>
      <c r="E92" s="61">
        <v>82052087</v>
      </c>
      <c r="F92" s="61">
        <v>-74253524</v>
      </c>
      <c r="G92" s="61">
        <v>177573384</v>
      </c>
      <c r="H92" s="61">
        <v>-26383035</v>
      </c>
      <c r="I92" s="28" t="s">
        <v>107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>
      <c r="D93" s="12" t="s">
        <v>108</v>
      </c>
      <c r="E93" s="61">
        <v>-3498928</v>
      </c>
      <c r="F93" s="61">
        <v>-26583379</v>
      </c>
      <c r="G93" s="61">
        <v>-43783664</v>
      </c>
      <c r="H93" s="61">
        <v>-115972865</v>
      </c>
      <c r="I93" s="28" t="s">
        <v>109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>
      <c r="D94" s="12" t="s">
        <v>110</v>
      </c>
      <c r="E94" s="61">
        <v>-19292730</v>
      </c>
      <c r="F94" s="61">
        <v>-33721805</v>
      </c>
      <c r="G94" s="61">
        <v>-25685197</v>
      </c>
      <c r="H94" s="61">
        <v>3405099</v>
      </c>
      <c r="I94" s="28" t="s">
        <v>111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>
      <c r="D95" s="12" t="s">
        <v>112</v>
      </c>
      <c r="E95" s="61">
        <v>2804769</v>
      </c>
      <c r="F95" s="61">
        <v>2307754</v>
      </c>
      <c r="G95" s="61">
        <v>3617673</v>
      </c>
      <c r="H95" s="61">
        <v>5739722</v>
      </c>
      <c r="I95" s="28" t="s">
        <v>113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>
      <c r="D96" s="16" t="s">
        <v>114</v>
      </c>
      <c r="E96" s="62">
        <v>376789520</v>
      </c>
      <c r="F96" s="62">
        <v>314724322</v>
      </c>
      <c r="G96" s="62">
        <v>446975276</v>
      </c>
      <c r="H96" s="62">
        <v>335253080</v>
      </c>
      <c r="I96" s="30" t="s">
        <v>115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>
      <c r="D99" s="51" t="s">
        <v>116</v>
      </c>
      <c r="E99" s="52"/>
      <c r="F99" s="52"/>
      <c r="G99" s="52"/>
      <c r="H99" s="52"/>
      <c r="I99" s="50" t="s">
        <v>117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>
      <c r="D100" s="9" t="s">
        <v>118</v>
      </c>
      <c r="E100" s="10">
        <f>+E8*100/E10</f>
        <v>5.2843636363636364</v>
      </c>
      <c r="F100" s="10">
        <f>+F8*100/F10</f>
        <v>2.6331012250161185</v>
      </c>
      <c r="G100" s="10">
        <f>+G8*100/G10</f>
        <v>7.9550954223081884</v>
      </c>
      <c r="H100" s="10">
        <f>+H8*100/H10</f>
        <v>6.8275402965828498</v>
      </c>
      <c r="I100" s="11" t="s">
        <v>119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>
      <c r="D101" s="12" t="s">
        <v>120</v>
      </c>
      <c r="E101" s="13">
        <f>+E87/E10</f>
        <v>0.30385172791747261</v>
      </c>
      <c r="F101" s="13">
        <f>+F87/F10</f>
        <v>0.26266417794970986</v>
      </c>
      <c r="G101" s="13">
        <f>+G87/G10</f>
        <v>0.23397462927143778</v>
      </c>
      <c r="H101" s="13">
        <f>+H87/H10</f>
        <v>0.23238600257898132</v>
      </c>
      <c r="I101" s="14" t="s">
        <v>121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>
      <c r="D102" s="12" t="s">
        <v>122</v>
      </c>
      <c r="E102" s="13">
        <f>+E53/E10</f>
        <v>0.2</v>
      </c>
      <c r="F102" s="13">
        <f>+F53/F10</f>
        <v>0.15</v>
      </c>
      <c r="G102" s="13">
        <f>+G53/G10</f>
        <v>0.15</v>
      </c>
      <c r="H102" s="13">
        <f>+H53/H10</f>
        <v>0.15</v>
      </c>
      <c r="I102" s="14" t="s">
        <v>123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>
      <c r="D103" s="12" t="s">
        <v>124</v>
      </c>
      <c r="E103" s="13">
        <f>+E58/E10</f>
        <v>2.1647049000644745</v>
      </c>
      <c r="F103" s="13">
        <f>+F58/F10</f>
        <v>2.0437507930367507</v>
      </c>
      <c r="G103" s="13">
        <f>+G58/G10</f>
        <v>1.7827834042553192</v>
      </c>
      <c r="H103" s="13">
        <f>+H58/H10</f>
        <v>1.6711394519664733</v>
      </c>
      <c r="I103" s="14" t="s">
        <v>125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>
      <c r="D104" s="12" t="s">
        <v>126</v>
      </c>
      <c r="E104" s="13">
        <f>+E11/E87</f>
        <v>8.7213589936199121</v>
      </c>
      <c r="F104" s="13">
        <f>+F11/F87</f>
        <v>9.517856677352686</v>
      </c>
      <c r="G104" s="13">
        <f>+G11/G87</f>
        <v>9.8301256301243356</v>
      </c>
      <c r="H104" s="13">
        <f>+H11/H87</f>
        <v>8.8215295983813142</v>
      </c>
      <c r="I104" s="14" t="s">
        <v>127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>
      <c r="D105" s="12" t="s">
        <v>128</v>
      </c>
      <c r="E105" s="13">
        <f>+E53*100/E11</f>
        <v>7.5471698113207548</v>
      </c>
      <c r="F105" s="13">
        <f>+F53*100/F11</f>
        <v>6</v>
      </c>
      <c r="G105" s="13">
        <f>+G53*100/G11</f>
        <v>6.5217391304347823</v>
      </c>
      <c r="H105" s="13">
        <f>+H53*100/H11</f>
        <v>7.3170731707317076</v>
      </c>
      <c r="I105" s="14" t="s">
        <v>129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>
      <c r="D106" s="12" t="s">
        <v>130</v>
      </c>
      <c r="E106" s="13">
        <f>+E53*100/E87</f>
        <v>65.821577310338952</v>
      </c>
      <c r="F106" s="13">
        <f>+F53*100/F87</f>
        <v>57.107140064116109</v>
      </c>
      <c r="G106" s="13">
        <f>+G53*100/G87</f>
        <v>64.109514979071747</v>
      </c>
      <c r="H106" s="13">
        <f>+H53*100/H87</f>
        <v>64.547777549131567</v>
      </c>
      <c r="I106" s="14" t="s">
        <v>131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>
      <c r="D107" s="16" t="s">
        <v>132</v>
      </c>
      <c r="E107" s="35">
        <f>+E11/E58</f>
        <v>1.2241853381128629</v>
      </c>
      <c r="F107" s="35">
        <f>+F11/F58</f>
        <v>1.2232411155595551</v>
      </c>
      <c r="G107" s="35">
        <f>+G11/G58</f>
        <v>1.2901174615548576</v>
      </c>
      <c r="H107" s="35">
        <f>+H11/H58</f>
        <v>1.2267079193108101</v>
      </c>
      <c r="I107" s="30" t="s">
        <v>133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>
      <c r="A109" s="8"/>
      <c r="B109" s="37"/>
      <c r="C109" s="37"/>
      <c r="D109" s="38" t="s">
        <v>134</v>
      </c>
      <c r="E109" s="39">
        <f>+E85*100/E29</f>
        <v>2.0466097876303793</v>
      </c>
      <c r="F109" s="39">
        <f>+F85*100/F29</f>
        <v>1.7522523810325035</v>
      </c>
      <c r="G109" s="39">
        <f>+G85*100/G29</f>
        <v>1.6457952202561115</v>
      </c>
      <c r="H109" s="39">
        <f>+H85*100/H29</f>
        <v>1.7814529906099308</v>
      </c>
      <c r="I109" s="11" t="s">
        <v>193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>
      <c r="A110" s="37"/>
      <c r="B110" s="37"/>
      <c r="C110" s="37"/>
      <c r="D110" s="12" t="s">
        <v>135</v>
      </c>
      <c r="E110" s="41">
        <f>+E87*100/E58</f>
        <v>14.036635104785994</v>
      </c>
      <c r="F110" s="41">
        <f>+F87*100/F58</f>
        <v>12.852064882109463</v>
      </c>
      <c r="G110" s="41">
        <f>+G87*100/G58</f>
        <v>13.124119773213314</v>
      </c>
      <c r="H110" s="41">
        <f>+H87*100/H58</f>
        <v>13.905841448810669</v>
      </c>
      <c r="I110" s="14" t="s">
        <v>194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>
      <c r="A111" s="8"/>
      <c r="B111" s="37"/>
      <c r="C111" s="37"/>
      <c r="D111" s="12" t="s">
        <v>201</v>
      </c>
      <c r="E111" s="41">
        <f>+E68*100/E72</f>
        <v>89.037866233025724</v>
      </c>
      <c r="F111" s="41">
        <f>+F68*100/F72</f>
        <v>89.587661445023642</v>
      </c>
      <c r="G111" s="41">
        <f>+G68*100/G72</f>
        <v>89.218378317691673</v>
      </c>
      <c r="H111" s="41">
        <f>+H68*100/H72</f>
        <v>86.317541304212398</v>
      </c>
      <c r="I111" s="14" t="s">
        <v>195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>
      <c r="A112" s="37"/>
      <c r="B112" s="37"/>
      <c r="C112" s="37"/>
      <c r="D112" s="12" t="s">
        <v>136</v>
      </c>
      <c r="E112" s="41">
        <f>+E64*100/E23</f>
        <v>11.161273213530922</v>
      </c>
      <c r="F112" s="41">
        <f>+F64*100/F23</f>
        <v>11.347254148957258</v>
      </c>
      <c r="G112" s="41">
        <f>+G64*100/G23</f>
        <v>12.94572479787994</v>
      </c>
      <c r="H112" s="41">
        <f>+H64*100/H23</f>
        <v>10.623606478632786</v>
      </c>
      <c r="I112" s="14" t="s">
        <v>196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>
      <c r="A113" s="8"/>
      <c r="B113" s="37"/>
      <c r="C113" s="37"/>
      <c r="D113" s="12" t="s">
        <v>202</v>
      </c>
      <c r="E113" s="41">
        <f>+E85*100/E72</f>
        <v>35.960367420851867</v>
      </c>
      <c r="F113" s="41">
        <f>+F85*100/F72</f>
        <v>31.785239142688177</v>
      </c>
      <c r="G113" s="41">
        <f>+G85*100/G72</f>
        <v>28.301734958264714</v>
      </c>
      <c r="H113" s="41">
        <f>+H85*100/H72</f>
        <v>32.491304633521281</v>
      </c>
      <c r="I113" s="14" t="s">
        <v>199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>
      <c r="A114" s="8"/>
      <c r="B114" s="8"/>
      <c r="C114" s="8"/>
      <c r="D114" s="12" t="s">
        <v>203</v>
      </c>
      <c r="E114" s="42">
        <f>E72*100/E29</f>
        <v>5.6912927603838623</v>
      </c>
      <c r="F114" s="42">
        <f>F72*100/F29</f>
        <v>5.5127865269989282</v>
      </c>
      <c r="G114" s="42">
        <f>G72*100/G29</f>
        <v>5.8151743088651315</v>
      </c>
      <c r="H114" s="42">
        <f>H72*100/H29</f>
        <v>5.482860755218816</v>
      </c>
      <c r="I114" s="14" t="s">
        <v>200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>
      <c r="A115" s="8"/>
      <c r="B115" s="8"/>
      <c r="C115" s="8"/>
      <c r="D115" s="43" t="s">
        <v>137</v>
      </c>
      <c r="E115" s="44">
        <f>+(E24+E25)*100/E23</f>
        <v>8.7440329997138573</v>
      </c>
      <c r="F115" s="44">
        <f>+(F24+F25)*100/F23</f>
        <v>10.221557825642176</v>
      </c>
      <c r="G115" s="44">
        <f>+(G24+G25)*100/G23</f>
        <v>10.473086131894158</v>
      </c>
      <c r="H115" s="44">
        <f>+(H24+H25)*100/H23</f>
        <v>7.5649065537978801</v>
      </c>
      <c r="I115" s="18" t="s">
        <v>138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>
      <c r="D117" s="9" t="s">
        <v>139</v>
      </c>
      <c r="E117" s="10">
        <f>(E58+E59)*100/E29</f>
        <v>15.517487557272304</v>
      </c>
      <c r="F117" s="10">
        <f>(F58+F59)*100/F29</f>
        <v>15.479120758577771</v>
      </c>
      <c r="G117" s="10">
        <f>(G58+G59)*100/G29</f>
        <v>14.418960453500613</v>
      </c>
      <c r="H117" s="10">
        <f>(H58+H59)*100/H29</f>
        <v>13.508391724678061</v>
      </c>
      <c r="I117" s="11" t="s">
        <v>140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>
      <c r="D118" s="12" t="s">
        <v>141</v>
      </c>
      <c r="E118" s="13">
        <f>+E58*100/(E34+E35)</f>
        <v>19.716121401189969</v>
      </c>
      <c r="F118" s="13">
        <f>+F58*100/(F34+F35)</f>
        <v>19.638274049300858</v>
      </c>
      <c r="G118" s="13">
        <f>+G58*100/(G34+G35)</f>
        <v>17.416436883429821</v>
      </c>
      <c r="H118" s="13">
        <f>+H58*100/(H34+H35)</f>
        <v>15.887631918844551</v>
      </c>
      <c r="I118" s="14" t="s">
        <v>142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>
      <c r="D119" s="12" t="s">
        <v>143</v>
      </c>
      <c r="E119" s="13">
        <f>+E40*100/E29</f>
        <v>84.482512442727696</v>
      </c>
      <c r="F119" s="13">
        <f>+F40*100/F29</f>
        <v>84.520879241422222</v>
      </c>
      <c r="G119" s="13">
        <f>+G40*100/G29</f>
        <v>85.581039546499383</v>
      </c>
      <c r="H119" s="13">
        <f>+H40*100/H29</f>
        <v>86.491608275321937</v>
      </c>
      <c r="I119" s="14" t="s">
        <v>144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>
      <c r="D120" s="16" t="s">
        <v>145</v>
      </c>
      <c r="E120" s="35">
        <f>+(E34+E35)*100/E29</f>
        <v>77.751315363947725</v>
      </c>
      <c r="F120" s="35">
        <f>+(F34+F35)*100/F29</f>
        <v>77.716475586612859</v>
      </c>
      <c r="G120" s="35">
        <f>+(G34+G35)*100/G29</f>
        <v>78.727288426297079</v>
      </c>
      <c r="H120" s="35">
        <f>+(H34+H35)*100/H29</f>
        <v>79.470583490316869</v>
      </c>
      <c r="I120" s="18" t="s">
        <v>146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>
      <c r="D122" s="9" t="s">
        <v>147</v>
      </c>
      <c r="E122" s="10">
        <f>+E23*100/E29</f>
        <v>50.252198423100573</v>
      </c>
      <c r="F122" s="10">
        <f>+F23*100/F29</f>
        <v>50.090454597409988</v>
      </c>
      <c r="G122" s="10">
        <f>+G23*100/G29</f>
        <v>46.147695886934621</v>
      </c>
      <c r="H122" s="10">
        <f>+H23*100/H29</f>
        <v>50.977727006913163</v>
      </c>
      <c r="I122" s="11" t="s">
        <v>148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>
      <c r="D123" s="12" t="s">
        <v>149</v>
      </c>
      <c r="E123" s="13">
        <f>+E23*100/(E34+E35)</f>
        <v>64.631959199499107</v>
      </c>
      <c r="F123" s="13">
        <f>+F23*100/(F34+F35)</f>
        <v>64.452812893690179</v>
      </c>
      <c r="G123" s="13">
        <f>+G23*100/(G34+G35)</f>
        <v>58.61715398738415</v>
      </c>
      <c r="H123" s="13">
        <f>+H23*100/(H34+H35)</f>
        <v>64.146662535986749</v>
      </c>
      <c r="I123" s="14" t="s">
        <v>150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>
      <c r="D124" s="16" t="s">
        <v>151</v>
      </c>
      <c r="E124" s="35">
        <f>+E58*100/E23</f>
        <v>30.505220088303883</v>
      </c>
      <c r="F124" s="35">
        <f>+F58*100/F23</f>
        <v>30.469227280572905</v>
      </c>
      <c r="G124" s="35">
        <f>+G58*100/G23</f>
        <v>29.712184401136678</v>
      </c>
      <c r="H124" s="35">
        <f>+H58*100/H23</f>
        <v>24.767667234334247</v>
      </c>
      <c r="I124" s="18" t="s">
        <v>152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>
      <c r="D126" s="9" t="s">
        <v>153</v>
      </c>
      <c r="E126" s="10">
        <f>+(E16+E17+E18+E19)/(E34+E35)</f>
        <v>0.27507588019789914</v>
      </c>
      <c r="F126" s="10">
        <f>+(F16+F17+F18+F19)/(F34+F35)</f>
        <v>0.25134761990314819</v>
      </c>
      <c r="G126" s="10">
        <f>+(G16+G17+G18+G19)/(G34+G35)</f>
        <v>0.31806703512242229</v>
      </c>
      <c r="H126" s="10">
        <f>+(H16+H17+H18+H19)/(H34+H35)</f>
        <v>0.29601658836399014</v>
      </c>
      <c r="I126" s="11" t="s">
        <v>154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>
      <c r="D127" s="12" t="s">
        <v>155</v>
      </c>
      <c r="E127" s="13">
        <f>+(E16+E17+E18+E19+E20+E21+E22)*100/(E34+E35)</f>
        <v>56.833199725330118</v>
      </c>
      <c r="F127" s="13">
        <f>+(F16+F17+F18+F19+F20+F21+F22)*100/(F34+F35)</f>
        <v>56.663478339358853</v>
      </c>
      <c r="G127" s="13">
        <f>+(G16+G17+G18+G19+G20+G21+G22)*100/(G34+G35)</f>
        <v>60.922607180978972</v>
      </c>
      <c r="H127" s="13">
        <f>+(H16+H17+H18+H19+H20+H21+H22)*100/(H34+H35)</f>
        <v>55.187394141379187</v>
      </c>
      <c r="I127" s="14" t="s">
        <v>156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>
      <c r="D128" s="16" t="s">
        <v>157</v>
      </c>
      <c r="E128" s="35">
        <f>+(E16+E17+E19)/(E34+E35)</f>
        <v>0.27507588019789914</v>
      </c>
      <c r="F128" s="35">
        <f>+(F16+F17+F19)/(F34+F35)</f>
        <v>0.24607664363163922</v>
      </c>
      <c r="G128" s="35">
        <f>+(G16+G17+G19)/(G34+G35)</f>
        <v>0.31248483787834447</v>
      </c>
      <c r="H128" s="35">
        <f>+(H16+H17+H19)/(H34+H35)</f>
        <v>0.29601658836399014</v>
      </c>
      <c r="I128" s="18" t="s">
        <v>216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 ht="15.75">
      <c r="D131" s="19"/>
      <c r="I131" s="22"/>
    </row>
    <row r="132" spans="4:49" ht="15.75">
      <c r="D132" s="19"/>
      <c r="I132" s="22"/>
    </row>
    <row r="133" spans="4:49" ht="15.75">
      <c r="D133" s="19"/>
      <c r="I133" s="22"/>
    </row>
    <row r="134" spans="4:49" ht="15.75">
      <c r="D134" s="19"/>
      <c r="I134" s="22"/>
    </row>
    <row r="135" spans="4:49" ht="15.75">
      <c r="D135" s="19"/>
      <c r="I135" s="22"/>
    </row>
    <row r="136" spans="4:49" ht="15.75">
      <c r="D136" s="19"/>
      <c r="I136" s="22"/>
    </row>
    <row r="137" spans="4:49" ht="15.75">
      <c r="D137" s="19"/>
      <c r="I137" s="22"/>
    </row>
    <row r="138" spans="4:49" ht="15.75">
      <c r="D138" s="19"/>
      <c r="I138" s="22"/>
    </row>
    <row r="139" spans="4:49" ht="15.75">
      <c r="D139" s="19"/>
      <c r="I139" s="22"/>
    </row>
    <row r="140" spans="4:49" ht="15.75">
      <c r="D140" s="19"/>
      <c r="I140" s="22"/>
    </row>
    <row r="141" spans="4:49" ht="15.75">
      <c r="D141" s="19"/>
      <c r="I141" s="22"/>
    </row>
    <row r="142" spans="4:49" ht="15.75">
      <c r="D142" s="19"/>
      <c r="I142" s="22"/>
    </row>
    <row r="143" spans="4:49" ht="15.75">
      <c r="D143" s="19"/>
      <c r="I143" s="22"/>
    </row>
    <row r="144" spans="4:49" ht="15.75">
      <c r="D144" s="19"/>
      <c r="I144" s="22"/>
    </row>
    <row r="145" spans="4:9" ht="15.75">
      <c r="D145" s="19"/>
      <c r="I145" s="22"/>
    </row>
    <row r="146" spans="4:9" ht="15.75">
      <c r="D146" s="19"/>
      <c r="I146" s="22"/>
    </row>
    <row r="147" spans="4:9" ht="15.75">
      <c r="D147" s="19"/>
      <c r="I147" s="22"/>
    </row>
    <row r="148" spans="4:9" ht="15.75">
      <c r="D148" s="19"/>
      <c r="I148" s="22"/>
    </row>
    <row r="149" spans="4:9" ht="15.75">
      <c r="D149" s="19"/>
      <c r="I149" s="22"/>
    </row>
    <row r="150" spans="4:9" ht="15.75">
      <c r="D150" s="19"/>
      <c r="I150" s="22"/>
    </row>
    <row r="151" spans="4:9" ht="15.75">
      <c r="D151" s="19"/>
      <c r="I151" s="22"/>
    </row>
    <row r="152" spans="4:9" ht="15.75">
      <c r="D152" s="19"/>
      <c r="I152" s="22"/>
    </row>
    <row r="153" spans="4:9" ht="15.75">
      <c r="D153" s="19"/>
      <c r="I153" s="22"/>
    </row>
    <row r="154" spans="4:9" ht="15.75">
      <c r="D154" s="19"/>
      <c r="I154" s="22"/>
    </row>
    <row r="155" spans="4:9" ht="15.75">
      <c r="D155" s="19"/>
      <c r="I155" s="22"/>
    </row>
    <row r="156" spans="4:9" ht="15.75">
      <c r="D156" s="19"/>
      <c r="I156" s="22"/>
    </row>
    <row r="157" spans="4:9" ht="15.75">
      <c r="D157" s="19"/>
      <c r="I157" s="22"/>
    </row>
    <row r="158" spans="4:9" ht="15.75">
      <c r="D158" s="19"/>
      <c r="I158" s="22"/>
    </row>
    <row r="159" spans="4:9" ht="15.75">
      <c r="D159" s="19"/>
      <c r="I159" s="22"/>
    </row>
    <row r="160" spans="4:9" ht="15.75">
      <c r="D160" s="19"/>
      <c r="I160" s="22"/>
    </row>
    <row r="161" spans="4:9" ht="15.75">
      <c r="D161" s="19"/>
      <c r="I161" s="22"/>
    </row>
    <row r="162" spans="4:9" ht="15.75">
      <c r="D162" s="19"/>
      <c r="I162" s="22"/>
    </row>
    <row r="163" spans="4:9" ht="15.75">
      <c r="D163" s="19"/>
      <c r="I163" s="22"/>
    </row>
    <row r="164" spans="4:9" ht="15.75">
      <c r="D164" s="19"/>
      <c r="I164" s="22"/>
    </row>
    <row r="165" spans="4:9" ht="15.75">
      <c r="D165" s="19"/>
      <c r="I165" s="22"/>
    </row>
    <row r="166" spans="4:9" ht="15.75">
      <c r="D166" s="19"/>
      <c r="I166" s="22"/>
    </row>
    <row r="167" spans="4:9" ht="15.75">
      <c r="D167" s="19"/>
      <c r="I167" s="22"/>
    </row>
    <row r="168" spans="4:9" ht="15.75">
      <c r="D168" s="19"/>
      <c r="I168" s="22"/>
    </row>
    <row r="169" spans="4:9" ht="15.75">
      <c r="D169" s="19"/>
      <c r="I169" s="22"/>
    </row>
    <row r="170" spans="4:9" ht="15.75">
      <c r="D170" s="19"/>
      <c r="I170" s="22"/>
    </row>
    <row r="171" spans="4:9" ht="15.75">
      <c r="D171" s="19"/>
      <c r="I171" s="22"/>
    </row>
    <row r="172" spans="4:9" ht="15.75">
      <c r="D172" s="19"/>
      <c r="I172" s="22"/>
    </row>
    <row r="173" spans="4:9" ht="15.75">
      <c r="D173" s="19"/>
      <c r="I173" s="22"/>
    </row>
    <row r="174" spans="4:9" ht="15.75">
      <c r="D174" s="19"/>
      <c r="I174" s="22"/>
    </row>
    <row r="175" spans="4:9" ht="15.75">
      <c r="D175" s="19"/>
      <c r="I175" s="22"/>
    </row>
    <row r="176" spans="4:9" ht="15.75">
      <c r="D176" s="19"/>
      <c r="I176" s="22"/>
    </row>
    <row r="177" spans="4:9" ht="15.75">
      <c r="D177" s="19"/>
      <c r="I177" s="22"/>
    </row>
    <row r="178" spans="4:9" ht="15.75">
      <c r="D178" s="19"/>
      <c r="I178" s="22"/>
    </row>
    <row r="179" spans="4:9" ht="15.75">
      <c r="D179" s="19"/>
      <c r="I179" s="22"/>
    </row>
    <row r="180" spans="4:9" ht="15.75">
      <c r="D180" s="19"/>
      <c r="I180" s="22"/>
    </row>
    <row r="181" spans="4:9" ht="15.75">
      <c r="D181" s="19"/>
      <c r="I181" s="22"/>
    </row>
    <row r="182" spans="4:9" ht="15.75">
      <c r="D182" s="19"/>
      <c r="I182" s="22"/>
    </row>
    <row r="183" spans="4:9" ht="15.75">
      <c r="D183" s="19"/>
      <c r="I183" s="22"/>
    </row>
    <row r="184" spans="4:9" ht="15.75">
      <c r="D184" s="19"/>
      <c r="I184" s="22"/>
    </row>
    <row r="185" spans="4:9" ht="15.75">
      <c r="D185" s="19"/>
      <c r="I185" s="22"/>
    </row>
    <row r="186" spans="4:9" ht="15.75">
      <c r="D186" s="19"/>
      <c r="I186" s="22"/>
    </row>
    <row r="187" spans="4:9" ht="15.75">
      <c r="D187" s="19"/>
      <c r="I187" s="22"/>
    </row>
    <row r="188" spans="4:9" ht="15.75">
      <c r="D188" s="19"/>
      <c r="I188" s="22"/>
    </row>
    <row r="189" spans="4:9" ht="15.75">
      <c r="D189" s="19"/>
      <c r="I189" s="22"/>
    </row>
    <row r="190" spans="4:9" ht="15.75">
      <c r="D190" s="19"/>
      <c r="I190" s="22"/>
    </row>
    <row r="191" spans="4:9" ht="15.75">
      <c r="D191" s="19"/>
      <c r="I191" s="22"/>
    </row>
    <row r="192" spans="4:9" ht="15.75">
      <c r="D192" s="19"/>
      <c r="I192" s="22"/>
    </row>
    <row r="193" spans="4:9" ht="15.75">
      <c r="D193" s="19"/>
      <c r="I193" s="22"/>
    </row>
    <row r="194" spans="4:9" ht="15.75">
      <c r="D194" s="19"/>
      <c r="I194" s="22"/>
    </row>
    <row r="195" spans="4:9" ht="15.75">
      <c r="D195" s="19"/>
      <c r="I195" s="22"/>
    </row>
    <row r="196" spans="4:9" ht="15.75">
      <c r="D196" s="19"/>
      <c r="I196" s="22"/>
    </row>
    <row r="197" spans="4:9" ht="15.75">
      <c r="D197" s="19"/>
      <c r="I197" s="22"/>
    </row>
    <row r="198" spans="4:9" ht="15.75">
      <c r="D198" s="19"/>
      <c r="I198" s="22"/>
    </row>
    <row r="199" spans="4:9" ht="15.75">
      <c r="D199" s="19"/>
      <c r="I199" s="22"/>
    </row>
    <row r="200" spans="4:9" ht="15.75">
      <c r="D200" s="19"/>
      <c r="I200" s="22"/>
    </row>
    <row r="201" spans="4:9" ht="15.75">
      <c r="D201" s="19"/>
      <c r="I201" s="22"/>
    </row>
    <row r="202" spans="4:9" ht="15.75">
      <c r="D202" s="19"/>
      <c r="I202" s="22"/>
    </row>
    <row r="203" spans="4:9" ht="15.75">
      <c r="D203" s="19"/>
      <c r="I203" s="22"/>
    </row>
    <row r="204" spans="4:9" ht="15.75">
      <c r="D204" s="19"/>
      <c r="I204" s="22"/>
    </row>
    <row r="205" spans="4:9" ht="15.75">
      <c r="D205" s="19"/>
      <c r="I205" s="22"/>
    </row>
    <row r="206" spans="4:9" ht="15.75">
      <c r="D206" s="19"/>
      <c r="I206" s="22"/>
    </row>
    <row r="207" spans="4:9" ht="15.75">
      <c r="D207" s="19"/>
      <c r="I207" s="22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  <row r="488" spans="4:4" ht="15.75">
      <c r="D488" s="19"/>
    </row>
    <row r="489" spans="4:4" ht="15.75">
      <c r="D489" s="19"/>
    </row>
    <row r="490" spans="4:4" ht="15.75">
      <c r="D490" s="19"/>
    </row>
    <row r="491" spans="4:4" ht="15.75">
      <c r="D491" s="19"/>
    </row>
    <row r="492" spans="4:4" ht="15.75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Hyam</cp:lastModifiedBy>
  <cp:lastPrinted>2007-11-30T22:40:57Z</cp:lastPrinted>
  <dcterms:created xsi:type="dcterms:W3CDTF">2007-01-10T07:21:41Z</dcterms:created>
  <dcterms:modified xsi:type="dcterms:W3CDTF">2015-08-30T19:38:19Z</dcterms:modified>
</cp:coreProperties>
</file>